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Budget" sheetId="1" r:id="rId1"/>
  </sheets>
  <definedNames>
    <definedName name="Adults">#REF!</definedName>
    <definedName name="Cubs">#REF!</definedName>
    <definedName name="Fee">#REF!</definedName>
    <definedName name="Subs">#REF!</definedName>
  </definedNames>
  <calcPr fullCalcOnLoad="1"/>
</workbook>
</file>

<file path=xl/sharedStrings.xml><?xml version="1.0" encoding="utf-8"?>
<sst xmlns="http://schemas.openxmlformats.org/spreadsheetml/2006/main" count="81" uniqueCount="75">
  <si>
    <t>Location</t>
  </si>
  <si>
    <t>Commission</t>
  </si>
  <si>
    <t>x</t>
  </si>
  <si>
    <t>Need</t>
  </si>
  <si>
    <t>=</t>
  </si>
  <si>
    <t>Camporees (2)</t>
  </si>
  <si>
    <t>Boys' Life</t>
  </si>
  <si>
    <t>Handbooks</t>
  </si>
  <si>
    <t>Member Goal</t>
  </si>
  <si>
    <t>Annual Cost Per Scout/Unit</t>
  </si>
  <si>
    <t>No. of Scouts/ Adults</t>
  </si>
  <si>
    <t>Troop Operating Budget</t>
  </si>
  <si>
    <t>PROGRAM EXPENSES:</t>
  </si>
  <si>
    <t>Total        Unit Cost</t>
  </si>
  <si>
    <t>Outdoor Skills</t>
  </si>
  <si>
    <t>Total       Unit Cost</t>
  </si>
  <si>
    <t>___% includes qualifying for all bonus dollars</t>
  </si>
  <si>
    <t>Unit Goal</t>
  </si>
  <si>
    <t>/</t>
  </si>
  <si>
    <t>Tents, cook stoves, etc.</t>
  </si>
  <si>
    <t>Total subscriptions @ $12 ea.</t>
  </si>
  <si>
    <t>Thank yous, veterans awards, etc.</t>
  </si>
  <si>
    <t>Merit badge day, first aid rally, etc.</t>
  </si>
  <si>
    <t>TOTAL UNIT BUDGETED PROGRAM EXPENSES:</t>
  </si>
  <si>
    <t>Annual Cost Per Person</t>
  </si>
  <si>
    <t>Ideally, 100% of youth included in badges and ranks (example @ $9 ea.)</t>
  </si>
  <si>
    <t>INCOME:</t>
  </si>
  <si>
    <t>INCOME SUBTOTAL:</t>
  </si>
  <si>
    <t>TOTAL FUNDRAISING NEED:</t>
  </si>
  <si>
    <t>POPCORN SALE TROOP GOAL:</t>
  </si>
  <si>
    <t>Registration and insurance fees</t>
  </si>
  <si>
    <t>Unit charter fee</t>
  </si>
  <si>
    <t>Camping trips</t>
  </si>
  <si>
    <t>(6) Camping trip</t>
  </si>
  <si>
    <t>District events</t>
  </si>
  <si>
    <t>Special activities</t>
  </si>
  <si>
    <t>Field trips</t>
  </si>
  <si>
    <t>Adult leader training</t>
  </si>
  <si>
    <t>Unit equipment purchases</t>
  </si>
  <si>
    <t>Leader recognition</t>
  </si>
  <si>
    <t>Annual dues (monthly amount x 10 or 12 months)</t>
  </si>
  <si>
    <t>Surplus from prior year (beginning fund balance)</t>
  </si>
  <si>
    <t>Other income source</t>
  </si>
  <si>
    <t>Unit goal</t>
  </si>
  <si>
    <t>No. of Members</t>
  </si>
  <si>
    <t>* Many units include all or a portion of the resident camp fee in the annual budget. This helps ensure that all Scouts have the opportunity to attend.</t>
  </si>
  <si>
    <t>High Adventure</t>
  </si>
  <si>
    <t>Grizzly/Easton</t>
  </si>
  <si>
    <t>(1) Unit Camping trip</t>
  </si>
  <si>
    <t>(2) Unit Camping trip</t>
  </si>
  <si>
    <t>(3) Unit Camping trip</t>
  </si>
  <si>
    <t>(4) Unit Camping trip</t>
  </si>
  <si>
    <t>(5) Council Camping trip</t>
  </si>
  <si>
    <t>Adult camp fees</t>
  </si>
  <si>
    <t>One for each new youth @ $20 ea.</t>
  </si>
  <si>
    <t>Advancement - Dues</t>
  </si>
  <si>
    <t>Charter Org</t>
  </si>
  <si>
    <t>Total Registration Fees</t>
  </si>
  <si>
    <t>Cards sell for $10/Unit gets $5</t>
  </si>
  <si>
    <t>7 scouts/2 adults</t>
  </si>
  <si>
    <t>CAMP CARD SALE TROOP GOAL: 91 cards (7 scouts 2 adults)</t>
  </si>
  <si>
    <t>HOW MUCH POPCORN SHOULD WE SELL</t>
  </si>
  <si>
    <t>Total youth  @ $66 ea.</t>
  </si>
  <si>
    <t>Total Adult $42</t>
  </si>
  <si>
    <t>Yearly flat fee @ $75</t>
  </si>
  <si>
    <t>Year of Scouting W/REGISTRATION</t>
  </si>
  <si>
    <t>Cost full year Scouting</t>
  </si>
  <si>
    <t>Cost Full Year of Scouting</t>
  </si>
  <si>
    <t>Individual Sell</t>
  </si>
  <si>
    <t>Troop Goal</t>
  </si>
  <si>
    <t>FULL YEAR OF SCOUTING</t>
  </si>
  <si>
    <t>SCOUT BSA BUDGET</t>
  </si>
  <si>
    <t>INDIVIDUAL</t>
  </si>
  <si>
    <t>w/ADULTS</t>
  </si>
  <si>
    <t>W/OUT ADULT FEES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</si>
</sst>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d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/d/yy;@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56"/>
      <name val="Arial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center" vertical="top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44" fontId="3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4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44" fontId="3" fillId="33" borderId="10" xfId="0" applyNumberFormat="1" applyFont="1" applyFill="1" applyBorder="1" applyAlignment="1">
      <alignment/>
    </xf>
    <xf numFmtId="44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/>
    </xf>
    <xf numFmtId="9" fontId="3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4" fontId="7" fillId="0" borderId="10" xfId="0" applyNumberFormat="1" applyFont="1" applyBorder="1" applyAlignment="1">
      <alignment horizontal="center" wrapText="1"/>
    </xf>
    <xf numFmtId="44" fontId="7" fillId="0" borderId="0" xfId="0" applyNumberFormat="1" applyFont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44" fontId="3" fillId="0" borderId="0" xfId="0" applyNumberFormat="1" applyFont="1" applyAlignment="1">
      <alignment/>
    </xf>
    <xf numFmtId="44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/>
    </xf>
    <xf numFmtId="0" fontId="9" fillId="33" borderId="0" xfId="0" applyFont="1" applyFill="1" applyAlignment="1">
      <alignment horizontal="center"/>
    </xf>
    <xf numFmtId="44" fontId="7" fillId="33" borderId="12" xfId="0" applyNumberFormat="1" applyFont="1" applyFill="1" applyBorder="1" applyAlignment="1">
      <alignment/>
    </xf>
    <xf numFmtId="44" fontId="7" fillId="33" borderId="10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44" fontId="7" fillId="34" borderId="10" xfId="0" applyNumberFormat="1" applyFont="1" applyFill="1" applyBorder="1" applyAlignment="1">
      <alignment horizontal="center" wrapText="1"/>
    </xf>
    <xf numFmtId="44" fontId="0" fillId="0" borderId="0" xfId="0" applyNumberFormat="1" applyAlignment="1">
      <alignment/>
    </xf>
    <xf numFmtId="44" fontId="3" fillId="16" borderId="0" xfId="0" applyNumberFormat="1" applyFont="1" applyFill="1" applyBorder="1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Border="1" applyAlignment="1">
      <alignment horizontal="center"/>
    </xf>
    <xf numFmtId="44" fontId="3" fillId="16" borderId="11" xfId="0" applyNumberFormat="1" applyFont="1" applyFill="1" applyBorder="1" applyAlignment="1">
      <alignment/>
    </xf>
    <xf numFmtId="0" fontId="4" fillId="16" borderId="0" xfId="0" applyFont="1" applyFill="1" applyAlignment="1">
      <alignment/>
    </xf>
    <xf numFmtId="0" fontId="3" fillId="16" borderId="0" xfId="0" applyFont="1" applyFill="1" applyAlignment="1">
      <alignment/>
    </xf>
    <xf numFmtId="44" fontId="7" fillId="16" borderId="10" xfId="0" applyNumberFormat="1" applyFont="1" applyFill="1" applyBorder="1" applyAlignment="1">
      <alignment horizontal="center" wrapText="1"/>
    </xf>
    <xf numFmtId="44" fontId="7" fillId="16" borderId="0" xfId="0" applyNumberFormat="1" applyFont="1" applyFill="1" applyAlignment="1">
      <alignment horizontal="center" wrapText="1"/>
    </xf>
    <xf numFmtId="0" fontId="7" fillId="16" borderId="0" xfId="0" applyNumberFormat="1" applyFont="1" applyFill="1" applyBorder="1" applyAlignment="1">
      <alignment horizontal="center" wrapText="1"/>
    </xf>
    <xf numFmtId="0" fontId="3" fillId="16" borderId="0" xfId="0" applyFont="1" applyFill="1" applyAlignment="1">
      <alignment horizontal="right" vertical="top" wrapText="1"/>
    </xf>
    <xf numFmtId="0" fontId="0" fillId="35" borderId="0" xfId="0" applyFill="1" applyAlignment="1">
      <alignment/>
    </xf>
    <xf numFmtId="44" fontId="7" fillId="35" borderId="10" xfId="0" applyNumberFormat="1" applyFont="1" applyFill="1" applyBorder="1" applyAlignment="1">
      <alignment horizontal="center" wrapText="1"/>
    </xf>
    <xf numFmtId="0" fontId="3" fillId="35" borderId="0" xfId="0" applyFont="1" applyFill="1" applyAlignment="1">
      <alignment/>
    </xf>
    <xf numFmtId="44" fontId="7" fillId="35" borderId="0" xfId="0" applyNumberFormat="1" applyFont="1" applyFill="1" applyAlignment="1">
      <alignment/>
    </xf>
    <xf numFmtId="44" fontId="7" fillId="0" borderId="0" xfId="0" applyNumberFormat="1" applyFont="1" applyAlignment="1">
      <alignment/>
    </xf>
    <xf numFmtId="9" fontId="7" fillId="0" borderId="10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/>
    </xf>
    <xf numFmtId="0" fontId="5" fillId="33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35" borderId="0" xfId="0" applyFont="1" applyFill="1" applyAlignment="1">
      <alignment horizontal="right"/>
    </xf>
    <xf numFmtId="0" fontId="49" fillId="0" borderId="0" xfId="0" applyFont="1" applyAlignment="1">
      <alignment horizontal="center"/>
    </xf>
    <xf numFmtId="44" fontId="7" fillId="0" borderId="10" xfId="44" applyFont="1" applyBorder="1" applyAlignment="1">
      <alignment horizontal="center" wrapText="1"/>
    </xf>
    <xf numFmtId="44" fontId="7" fillId="35" borderId="12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0" fontId="29" fillId="33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44" fontId="3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44" fontId="7" fillId="35" borderId="11" xfId="0" applyNumberFormat="1" applyFont="1" applyFill="1" applyBorder="1" applyAlignment="1">
      <alignment/>
    </xf>
    <xf numFmtId="0" fontId="4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="150" zoomScaleNormal="150" zoomScalePageLayoutView="0" workbookViewId="0" topLeftCell="A29">
      <selection activeCell="G47" sqref="G47"/>
    </sheetView>
  </sheetViews>
  <sheetFormatPr defaultColWidth="9.140625" defaultRowHeight="12.75"/>
  <cols>
    <col min="1" max="1" width="9.8515625" style="3" bestFit="1" customWidth="1"/>
    <col min="2" max="2" width="1.7109375" style="3" customWidth="1"/>
    <col min="3" max="3" width="6.00390625" style="3" bestFit="1" customWidth="1"/>
    <col min="4" max="4" width="1.7109375" style="3" customWidth="1"/>
    <col min="5" max="5" width="11.57421875" style="3" bestFit="1" customWidth="1"/>
    <col min="6" max="6" width="2.28125" style="1" customWidth="1"/>
    <col min="7" max="7" width="18.8515625" style="0" bestFit="1" customWidth="1"/>
    <col min="8" max="8" width="1.7109375" style="0" customWidth="1"/>
    <col min="9" max="9" width="25.421875" style="0" bestFit="1" customWidth="1"/>
    <col min="10" max="10" width="1.7109375" style="0" customWidth="1"/>
    <col min="11" max="11" width="10.28125" style="1" bestFit="1" customWidth="1"/>
    <col min="12" max="12" width="1.7109375" style="1" customWidth="1"/>
    <col min="13" max="13" width="7.7109375" style="1" bestFit="1" customWidth="1"/>
    <col min="14" max="14" width="1.7109375" style="1" customWidth="1"/>
    <col min="15" max="15" width="9.421875" style="1" bestFit="1" customWidth="1"/>
    <col min="16" max="16" width="10.7109375" style="0" bestFit="1" customWidth="1"/>
  </cols>
  <sheetData>
    <row r="1" spans="1:15" ht="20.25">
      <c r="A1" s="78" t="s">
        <v>70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0.25">
      <c r="A2" s="78" t="s">
        <v>61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2.75">
      <c r="A3" s="72" t="s">
        <v>72</v>
      </c>
      <c r="B3" s="72"/>
      <c r="C3" s="72"/>
      <c r="D3" s="72"/>
      <c r="E3" s="72"/>
      <c r="K3" s="76" t="s">
        <v>71</v>
      </c>
      <c r="L3" s="76"/>
      <c r="M3" s="76"/>
      <c r="N3" s="76"/>
      <c r="O3" s="76"/>
    </row>
    <row r="4" spans="1:15" ht="56.25">
      <c r="A4" s="11" t="s">
        <v>9</v>
      </c>
      <c r="B4" s="12"/>
      <c r="C4" s="11" t="s">
        <v>10</v>
      </c>
      <c r="D4" s="12"/>
      <c r="E4" s="11" t="s">
        <v>15</v>
      </c>
      <c r="G4" s="73" t="s">
        <v>11</v>
      </c>
      <c r="H4" s="73"/>
      <c r="I4" s="73"/>
      <c r="J4" s="73"/>
      <c r="K4" s="34" t="s">
        <v>24</v>
      </c>
      <c r="L4" s="35"/>
      <c r="M4" s="34" t="s">
        <v>10</v>
      </c>
      <c r="N4" s="35"/>
      <c r="O4" s="34" t="s">
        <v>13</v>
      </c>
    </row>
    <row r="5" spans="1:15" ht="18.75" thickBot="1">
      <c r="A5" s="13"/>
      <c r="B5" s="12"/>
      <c r="C5" s="13"/>
      <c r="D5" s="12"/>
      <c r="E5" s="13"/>
      <c r="G5" s="74" t="s">
        <v>12</v>
      </c>
      <c r="H5" s="74"/>
      <c r="I5" s="74"/>
      <c r="J5" s="2"/>
      <c r="K5" s="36"/>
      <c r="L5" s="37"/>
      <c r="M5" s="38"/>
      <c r="N5" s="37"/>
      <c r="O5" s="36"/>
    </row>
    <row r="6" spans="1:15" ht="23.25" thickBot="1">
      <c r="A6" s="14">
        <v>66</v>
      </c>
      <c r="B6" s="15"/>
      <c r="C6" s="16">
        <v>1</v>
      </c>
      <c r="D6" s="15"/>
      <c r="E6" s="14">
        <f>A6*C6</f>
        <v>66</v>
      </c>
      <c r="G6" s="31" t="s">
        <v>30</v>
      </c>
      <c r="H6" s="3"/>
      <c r="I6" s="32" t="s">
        <v>62</v>
      </c>
      <c r="J6" s="1"/>
      <c r="K6" s="36">
        <f>A6</f>
        <v>66</v>
      </c>
      <c r="L6" s="37"/>
      <c r="M6" s="38">
        <v>7</v>
      </c>
      <c r="N6" s="37"/>
      <c r="O6" s="36">
        <f>K6*M6</f>
        <v>462</v>
      </c>
    </row>
    <row r="7" spans="1:15" ht="23.25" thickBot="1">
      <c r="A7" s="14">
        <v>42</v>
      </c>
      <c r="B7" s="15"/>
      <c r="C7" s="17">
        <v>1</v>
      </c>
      <c r="D7" s="15"/>
      <c r="E7" s="14">
        <f>A7*C7</f>
        <v>42</v>
      </c>
      <c r="G7" s="31" t="s">
        <v>30</v>
      </c>
      <c r="H7" s="3"/>
      <c r="I7" s="32" t="s">
        <v>63</v>
      </c>
      <c r="J7" s="1"/>
      <c r="K7" s="36">
        <v>42</v>
      </c>
      <c r="L7" s="37"/>
      <c r="M7" s="38">
        <v>0</v>
      </c>
      <c r="N7" s="37"/>
      <c r="O7" s="36">
        <f>K7*M7</f>
        <v>0</v>
      </c>
    </row>
    <row r="8" spans="1:15" ht="13.5" thickBot="1">
      <c r="A8" s="14">
        <v>12</v>
      </c>
      <c r="B8" s="15"/>
      <c r="C8" s="17">
        <v>1</v>
      </c>
      <c r="D8" s="15"/>
      <c r="E8" s="14">
        <f aca="true" t="shared" si="0" ref="E8:E28">A8*C8</f>
        <v>12</v>
      </c>
      <c r="G8" s="33" t="s">
        <v>6</v>
      </c>
      <c r="H8" s="3"/>
      <c r="I8" s="3" t="s">
        <v>20</v>
      </c>
      <c r="J8" s="1"/>
      <c r="K8" s="36">
        <f aca="true" t="shared" si="1" ref="K8:K35">A8</f>
        <v>12</v>
      </c>
      <c r="L8" s="37"/>
      <c r="M8" s="38">
        <v>7</v>
      </c>
      <c r="N8" s="37"/>
      <c r="O8" s="36">
        <f aca="true" t="shared" si="2" ref="O8:O28">K8*M8</f>
        <v>84</v>
      </c>
    </row>
    <row r="9" spans="1:16" ht="13.5" thickBot="1">
      <c r="A9" s="14">
        <v>75</v>
      </c>
      <c r="B9" s="15"/>
      <c r="C9" s="17">
        <v>0</v>
      </c>
      <c r="D9" s="15"/>
      <c r="E9" s="14">
        <f t="shared" si="0"/>
        <v>0</v>
      </c>
      <c r="G9" s="3" t="s">
        <v>31</v>
      </c>
      <c r="H9" s="3"/>
      <c r="I9" s="3" t="s">
        <v>64</v>
      </c>
      <c r="J9" s="1"/>
      <c r="K9" s="36">
        <f t="shared" si="1"/>
        <v>75</v>
      </c>
      <c r="L9" s="37"/>
      <c r="M9" s="38">
        <v>1</v>
      </c>
      <c r="N9" s="37"/>
      <c r="O9" s="36">
        <f t="shared" si="2"/>
        <v>75</v>
      </c>
      <c r="P9" s="54"/>
    </row>
    <row r="10" spans="1:15" ht="14.25" customHeight="1" thickBot="1">
      <c r="A10" s="55"/>
      <c r="B10" s="56"/>
      <c r="C10" s="57"/>
      <c r="D10" s="56"/>
      <c r="E10" s="58"/>
      <c r="F10" s="59"/>
      <c r="G10" s="60"/>
      <c r="H10" s="60"/>
      <c r="I10" s="64" t="s">
        <v>57</v>
      </c>
      <c r="J10" s="59"/>
      <c r="K10" s="61">
        <f>SUM(K6:K9)</f>
        <v>195</v>
      </c>
      <c r="L10" s="62"/>
      <c r="M10" s="63"/>
      <c r="N10" s="62"/>
      <c r="O10" s="61">
        <f>SUM(O6:O9)</f>
        <v>621</v>
      </c>
    </row>
    <row r="11" spans="1:15" ht="13.5" thickBot="1">
      <c r="A11" s="14">
        <v>10</v>
      </c>
      <c r="B11" s="15"/>
      <c r="C11" s="16">
        <v>1</v>
      </c>
      <c r="D11" s="15"/>
      <c r="E11" s="14">
        <f t="shared" si="0"/>
        <v>10</v>
      </c>
      <c r="G11" s="3" t="s">
        <v>55</v>
      </c>
      <c r="H11" s="3"/>
      <c r="I11" s="75" t="s">
        <v>25</v>
      </c>
      <c r="J11" s="1"/>
      <c r="K11" s="36">
        <v>10</v>
      </c>
      <c r="L11" s="37"/>
      <c r="M11" s="41">
        <v>7</v>
      </c>
      <c r="N11" s="37"/>
      <c r="O11" s="36">
        <f t="shared" si="2"/>
        <v>70</v>
      </c>
    </row>
    <row r="12" spans="1:15" ht="24" customHeight="1" thickBot="1">
      <c r="A12" s="18"/>
      <c r="B12" s="19"/>
      <c r="C12" s="20"/>
      <c r="D12" s="19"/>
      <c r="E12" s="14">
        <f t="shared" si="0"/>
        <v>0</v>
      </c>
      <c r="G12" s="3"/>
      <c r="H12" s="3"/>
      <c r="I12" s="75"/>
      <c r="J12" s="1"/>
      <c r="K12" s="36">
        <f t="shared" si="1"/>
        <v>0</v>
      </c>
      <c r="L12" s="37"/>
      <c r="M12" s="41"/>
      <c r="N12" s="37"/>
      <c r="O12" s="36">
        <f t="shared" si="2"/>
        <v>0</v>
      </c>
    </row>
    <row r="13" spans="1:15" ht="13.5" thickBot="1">
      <c r="A13" s="18"/>
      <c r="B13" s="19"/>
      <c r="C13" s="20"/>
      <c r="D13" s="19"/>
      <c r="E13" s="14">
        <f t="shared" si="0"/>
        <v>0</v>
      </c>
      <c r="G13" s="3" t="s">
        <v>32</v>
      </c>
      <c r="H13" s="3"/>
      <c r="I13" s="3" t="s">
        <v>0</v>
      </c>
      <c r="J13" s="1"/>
      <c r="K13" s="36">
        <f t="shared" si="1"/>
        <v>0</v>
      </c>
      <c r="L13" s="37"/>
      <c r="M13" s="41"/>
      <c r="N13" s="37"/>
      <c r="O13" s="36">
        <f t="shared" si="2"/>
        <v>0</v>
      </c>
    </row>
    <row r="14" spans="1:15" ht="13.5" thickBot="1">
      <c r="A14" s="21">
        <v>25</v>
      </c>
      <c r="B14" s="15"/>
      <c r="C14" s="17">
        <v>1</v>
      </c>
      <c r="D14" s="15"/>
      <c r="E14" s="14">
        <f t="shared" si="0"/>
        <v>25</v>
      </c>
      <c r="G14" s="3" t="s">
        <v>48</v>
      </c>
      <c r="H14" s="3"/>
      <c r="I14" s="5"/>
      <c r="J14" s="1"/>
      <c r="K14" s="36">
        <f t="shared" si="1"/>
        <v>25</v>
      </c>
      <c r="L14" s="37"/>
      <c r="M14" s="38">
        <v>7</v>
      </c>
      <c r="N14" s="37"/>
      <c r="O14" s="36">
        <f t="shared" si="2"/>
        <v>175</v>
      </c>
    </row>
    <row r="15" spans="1:15" ht="13.5" thickBot="1">
      <c r="A15" s="14">
        <v>25</v>
      </c>
      <c r="B15" s="15"/>
      <c r="C15" s="17">
        <v>1</v>
      </c>
      <c r="D15" s="15"/>
      <c r="E15" s="14">
        <f t="shared" si="0"/>
        <v>25</v>
      </c>
      <c r="G15" s="3" t="s">
        <v>49</v>
      </c>
      <c r="H15" s="3"/>
      <c r="I15" s="6"/>
      <c r="J15" s="1"/>
      <c r="K15" s="36">
        <f t="shared" si="1"/>
        <v>25</v>
      </c>
      <c r="L15" s="37"/>
      <c r="M15" s="38">
        <v>7</v>
      </c>
      <c r="N15" s="37"/>
      <c r="O15" s="36">
        <f t="shared" si="2"/>
        <v>175</v>
      </c>
    </row>
    <row r="16" spans="1:15" ht="13.5" thickBot="1">
      <c r="A16" s="14">
        <v>25</v>
      </c>
      <c r="B16" s="15"/>
      <c r="C16" s="17">
        <v>1</v>
      </c>
      <c r="D16" s="15"/>
      <c r="E16" s="14">
        <f t="shared" si="0"/>
        <v>25</v>
      </c>
      <c r="G16" s="3" t="s">
        <v>50</v>
      </c>
      <c r="H16" s="3"/>
      <c r="I16" s="6"/>
      <c r="J16" s="1"/>
      <c r="K16" s="36">
        <f t="shared" si="1"/>
        <v>25</v>
      </c>
      <c r="L16" s="37"/>
      <c r="M16" s="38">
        <v>7</v>
      </c>
      <c r="N16" s="37"/>
      <c r="O16" s="36">
        <f t="shared" si="2"/>
        <v>175</v>
      </c>
    </row>
    <row r="17" spans="1:15" ht="13.5" thickBot="1">
      <c r="A17" s="14">
        <v>25</v>
      </c>
      <c r="B17" s="15"/>
      <c r="C17" s="17">
        <v>1</v>
      </c>
      <c r="D17" s="15"/>
      <c r="E17" s="14">
        <f t="shared" si="0"/>
        <v>25</v>
      </c>
      <c r="G17" s="3" t="s">
        <v>51</v>
      </c>
      <c r="H17" s="3"/>
      <c r="I17" s="6"/>
      <c r="J17" s="1"/>
      <c r="K17" s="36">
        <f t="shared" si="1"/>
        <v>25</v>
      </c>
      <c r="L17" s="37"/>
      <c r="M17" s="38">
        <v>7</v>
      </c>
      <c r="N17" s="37"/>
      <c r="O17" s="36">
        <f t="shared" si="2"/>
        <v>175</v>
      </c>
    </row>
    <row r="18" spans="1:15" ht="13.5" thickBot="1">
      <c r="A18" s="14">
        <v>400</v>
      </c>
      <c r="B18" s="15"/>
      <c r="C18" s="17">
        <v>1</v>
      </c>
      <c r="D18" s="15"/>
      <c r="E18" s="14">
        <f t="shared" si="0"/>
        <v>400</v>
      </c>
      <c r="G18" s="3" t="s">
        <v>52</v>
      </c>
      <c r="H18" s="3"/>
      <c r="I18" s="52" t="s">
        <v>47</v>
      </c>
      <c r="J18" s="1"/>
      <c r="K18" s="36">
        <f t="shared" si="1"/>
        <v>400</v>
      </c>
      <c r="L18" s="37"/>
      <c r="M18" s="38">
        <v>7</v>
      </c>
      <c r="N18" s="37"/>
      <c r="O18" s="36">
        <f t="shared" si="2"/>
        <v>2800</v>
      </c>
    </row>
    <row r="19" spans="1:15" ht="13.5" thickBot="1">
      <c r="A19" s="14"/>
      <c r="B19" s="15"/>
      <c r="C19" s="17"/>
      <c r="D19" s="15"/>
      <c r="E19" s="14">
        <f t="shared" si="0"/>
        <v>0</v>
      </c>
      <c r="G19" s="3" t="s">
        <v>33</v>
      </c>
      <c r="H19" s="3"/>
      <c r="I19" s="6"/>
      <c r="J19" s="1"/>
      <c r="K19" s="36">
        <f t="shared" si="1"/>
        <v>0</v>
      </c>
      <c r="L19" s="37"/>
      <c r="M19" s="38"/>
      <c r="N19" s="37"/>
      <c r="O19" s="36">
        <f t="shared" si="2"/>
        <v>0</v>
      </c>
    </row>
    <row r="20" spans="1:15" ht="20.25" customHeight="1" thickBot="1">
      <c r="A20" s="14">
        <v>30</v>
      </c>
      <c r="B20" s="15"/>
      <c r="C20" s="17">
        <v>2</v>
      </c>
      <c r="D20" s="15"/>
      <c r="E20" s="14">
        <f t="shared" si="0"/>
        <v>60</v>
      </c>
      <c r="G20" s="3" t="s">
        <v>34</v>
      </c>
      <c r="H20" s="3"/>
      <c r="I20" s="49" t="s">
        <v>5</v>
      </c>
      <c r="J20" s="1"/>
      <c r="K20" s="36">
        <f t="shared" si="1"/>
        <v>30</v>
      </c>
      <c r="L20" s="37"/>
      <c r="M20" s="38">
        <v>14</v>
      </c>
      <c r="N20" s="37"/>
      <c r="O20" s="36">
        <f t="shared" si="2"/>
        <v>420</v>
      </c>
    </row>
    <row r="21" spans="1:15" ht="13.5" thickBot="1">
      <c r="A21" s="14">
        <v>100</v>
      </c>
      <c r="B21" s="15"/>
      <c r="C21" s="16">
        <v>1</v>
      </c>
      <c r="D21" s="15"/>
      <c r="E21" s="14">
        <f t="shared" si="0"/>
        <v>100</v>
      </c>
      <c r="G21" s="3"/>
      <c r="H21" s="3"/>
      <c r="I21" s="50" t="s">
        <v>46</v>
      </c>
      <c r="J21" s="1"/>
      <c r="K21" s="36">
        <f t="shared" si="1"/>
        <v>100</v>
      </c>
      <c r="L21" s="37"/>
      <c r="M21" s="38">
        <v>7</v>
      </c>
      <c r="N21" s="37"/>
      <c r="O21" s="36">
        <f t="shared" si="2"/>
        <v>700</v>
      </c>
    </row>
    <row r="22" spans="1:15" ht="13.5" thickBot="1">
      <c r="A22" s="14">
        <v>15</v>
      </c>
      <c r="B22" s="15"/>
      <c r="C22" s="17">
        <v>1</v>
      </c>
      <c r="D22" s="15"/>
      <c r="E22" s="14">
        <f t="shared" si="0"/>
        <v>15</v>
      </c>
      <c r="G22" s="3" t="s">
        <v>35</v>
      </c>
      <c r="H22" s="3"/>
      <c r="I22" s="51" t="s">
        <v>22</v>
      </c>
      <c r="J22" s="1"/>
      <c r="K22" s="36">
        <f t="shared" si="1"/>
        <v>15</v>
      </c>
      <c r="L22" s="37"/>
      <c r="M22" s="38">
        <v>7</v>
      </c>
      <c r="N22" s="37"/>
      <c r="O22" s="36">
        <f t="shared" si="2"/>
        <v>105</v>
      </c>
    </row>
    <row r="23" spans="1:15" ht="13.5" thickBot="1">
      <c r="A23" s="14"/>
      <c r="B23" s="15"/>
      <c r="C23" s="16"/>
      <c r="D23" s="15"/>
      <c r="E23" s="14">
        <f t="shared" si="0"/>
        <v>0</v>
      </c>
      <c r="G23" s="3" t="s">
        <v>36</v>
      </c>
      <c r="H23" s="3"/>
      <c r="I23" s="51" t="s">
        <v>0</v>
      </c>
      <c r="J23" s="1"/>
      <c r="K23" s="36">
        <f t="shared" si="1"/>
        <v>0</v>
      </c>
      <c r="L23" s="37"/>
      <c r="M23" s="38"/>
      <c r="N23" s="37"/>
      <c r="O23" s="36">
        <f t="shared" si="2"/>
        <v>0</v>
      </c>
    </row>
    <row r="24" spans="1:15" ht="13.5" thickBot="1">
      <c r="A24" s="14">
        <v>20</v>
      </c>
      <c r="B24" s="15"/>
      <c r="C24" s="17">
        <v>1</v>
      </c>
      <c r="D24" s="15"/>
      <c r="E24" s="14">
        <f t="shared" si="0"/>
        <v>20</v>
      </c>
      <c r="G24" s="3" t="s">
        <v>7</v>
      </c>
      <c r="H24" s="3"/>
      <c r="I24" s="51" t="s">
        <v>54</v>
      </c>
      <c r="J24" s="1"/>
      <c r="K24" s="36">
        <f t="shared" si="1"/>
        <v>20</v>
      </c>
      <c r="L24" s="37"/>
      <c r="M24" s="38">
        <v>7</v>
      </c>
      <c r="N24" s="37"/>
      <c r="O24" s="36">
        <f t="shared" si="2"/>
        <v>140</v>
      </c>
    </row>
    <row r="25" spans="1:15" ht="13.5" thickBot="1">
      <c r="A25" s="14">
        <v>25</v>
      </c>
      <c r="B25" s="15"/>
      <c r="C25" s="16">
        <v>0</v>
      </c>
      <c r="D25" s="15"/>
      <c r="E25" s="14">
        <f t="shared" si="0"/>
        <v>0</v>
      </c>
      <c r="G25" s="3" t="s">
        <v>37</v>
      </c>
      <c r="H25" s="3"/>
      <c r="I25" s="51" t="s">
        <v>14</v>
      </c>
      <c r="J25" s="1"/>
      <c r="K25" s="36">
        <f t="shared" si="1"/>
        <v>25</v>
      </c>
      <c r="L25" s="37"/>
      <c r="M25" s="38">
        <v>2</v>
      </c>
      <c r="N25" s="37"/>
      <c r="O25" s="36">
        <f t="shared" si="2"/>
        <v>50</v>
      </c>
    </row>
    <row r="26" spans="1:15" ht="13.5" thickBot="1">
      <c r="A26" s="14">
        <v>60</v>
      </c>
      <c r="B26" s="15"/>
      <c r="C26" s="17">
        <v>0</v>
      </c>
      <c r="D26" s="15"/>
      <c r="E26" s="14">
        <f t="shared" si="0"/>
        <v>0</v>
      </c>
      <c r="G26" s="3" t="s">
        <v>38</v>
      </c>
      <c r="H26" s="3"/>
      <c r="I26" s="51" t="s">
        <v>19</v>
      </c>
      <c r="J26" s="1"/>
      <c r="K26" s="36">
        <f t="shared" si="1"/>
        <v>60</v>
      </c>
      <c r="L26" s="37"/>
      <c r="M26" s="38"/>
      <c r="N26" s="37"/>
      <c r="O26" s="36">
        <f t="shared" si="2"/>
        <v>0</v>
      </c>
    </row>
    <row r="27" spans="1:16" ht="13.5" thickBot="1">
      <c r="A27" s="14">
        <v>190</v>
      </c>
      <c r="B27" s="15"/>
      <c r="C27" s="16">
        <v>1</v>
      </c>
      <c r="D27" s="15"/>
      <c r="E27" s="14">
        <f t="shared" si="0"/>
        <v>190</v>
      </c>
      <c r="G27" s="3" t="s">
        <v>53</v>
      </c>
      <c r="H27" s="3"/>
      <c r="I27" s="51"/>
      <c r="J27" s="1"/>
      <c r="K27" s="36">
        <f t="shared" si="1"/>
        <v>190</v>
      </c>
      <c r="L27" s="37"/>
      <c r="M27" s="38">
        <v>2</v>
      </c>
      <c r="N27" s="37"/>
      <c r="O27" s="36">
        <f t="shared" si="2"/>
        <v>380</v>
      </c>
      <c r="P27" s="54"/>
    </row>
    <row r="28" spans="1:15" ht="13.5" thickBot="1">
      <c r="A28" s="14">
        <v>50</v>
      </c>
      <c r="B28" s="15"/>
      <c r="C28" s="16">
        <v>0</v>
      </c>
      <c r="D28" s="15"/>
      <c r="E28" s="14">
        <f t="shared" si="0"/>
        <v>0</v>
      </c>
      <c r="G28" s="3" t="s">
        <v>39</v>
      </c>
      <c r="H28" s="3"/>
      <c r="I28" s="51" t="s">
        <v>21</v>
      </c>
      <c r="J28" s="1"/>
      <c r="K28" s="36">
        <f t="shared" si="1"/>
        <v>50</v>
      </c>
      <c r="L28" s="37"/>
      <c r="M28" s="38"/>
      <c r="N28" s="37"/>
      <c r="O28" s="36">
        <f t="shared" si="2"/>
        <v>0</v>
      </c>
    </row>
    <row r="29" spans="1:15" ht="13.5" thickBot="1">
      <c r="A29" s="84">
        <f>SUM(A6:A28)</f>
        <v>1195</v>
      </c>
      <c r="B29" s="67"/>
      <c r="C29" s="85"/>
      <c r="D29" s="67"/>
      <c r="E29" s="86">
        <f>SUM(E6:E28)</f>
        <v>1015</v>
      </c>
      <c r="F29" s="87"/>
      <c r="G29" s="77" t="s">
        <v>23</v>
      </c>
      <c r="H29" s="77"/>
      <c r="I29" s="77"/>
      <c r="J29" s="65"/>
      <c r="K29" s="66">
        <f>SUM(K11:K28)</f>
        <v>1000</v>
      </c>
      <c r="L29" s="67"/>
      <c r="M29" s="67"/>
      <c r="N29" s="67"/>
      <c r="O29" s="68">
        <f>SUM(O11:O28)</f>
        <v>5365</v>
      </c>
    </row>
    <row r="30" spans="1:15" ht="23.25" thickBot="1">
      <c r="A30" s="55"/>
      <c r="B30" s="56"/>
      <c r="C30" s="57"/>
      <c r="D30" s="56"/>
      <c r="E30" s="58"/>
      <c r="F30" s="59"/>
      <c r="G30" s="60"/>
      <c r="H30" s="60"/>
      <c r="I30" s="64" t="s">
        <v>65</v>
      </c>
      <c r="J30" s="59"/>
      <c r="K30" s="61">
        <f>SUM(K29+K10)</f>
        <v>1195</v>
      </c>
      <c r="L30" s="62"/>
      <c r="M30" s="63">
        <v>0</v>
      </c>
      <c r="N30" s="62"/>
      <c r="O30" s="61">
        <f>O29+O10</f>
        <v>5986</v>
      </c>
    </row>
    <row r="31" spans="1:15" ht="14.25" customHeight="1" thickBot="1">
      <c r="A31" s="22"/>
      <c r="B31" s="15"/>
      <c r="C31" s="23"/>
      <c r="D31" s="15"/>
      <c r="E31" s="22"/>
      <c r="G31" s="45" t="s">
        <v>26</v>
      </c>
      <c r="I31" s="51" t="s">
        <v>56</v>
      </c>
      <c r="K31" s="36">
        <v>0</v>
      </c>
      <c r="L31" s="3"/>
      <c r="M31" s="3">
        <v>1</v>
      </c>
      <c r="N31" s="3"/>
      <c r="O31" s="39">
        <f>K31*M31</f>
        <v>0</v>
      </c>
    </row>
    <row r="32" spans="1:15" ht="13.5" thickBot="1">
      <c r="A32" s="21"/>
      <c r="B32" s="15"/>
      <c r="C32" s="17"/>
      <c r="D32" s="15"/>
      <c r="E32" s="21">
        <f>A32*C32</f>
        <v>0</v>
      </c>
      <c r="G32" s="3" t="s">
        <v>40</v>
      </c>
      <c r="H32" s="3"/>
      <c r="I32" s="3"/>
      <c r="K32" s="36">
        <f t="shared" si="1"/>
        <v>0</v>
      </c>
      <c r="L32" s="37"/>
      <c r="M32" s="38"/>
      <c r="N32" s="37"/>
      <c r="O32" s="39">
        <f>K32*M32</f>
        <v>0</v>
      </c>
    </row>
    <row r="33" spans="1:15" ht="13.5" thickBot="1">
      <c r="A33" s="14">
        <v>0</v>
      </c>
      <c r="B33" s="15"/>
      <c r="C33" s="16">
        <v>0</v>
      </c>
      <c r="D33" s="15"/>
      <c r="E33" s="14">
        <f>A33*C33</f>
        <v>0</v>
      </c>
      <c r="G33" s="3" t="s">
        <v>41</v>
      </c>
      <c r="H33" s="3"/>
      <c r="I33" s="3"/>
      <c r="K33" s="36">
        <v>0</v>
      </c>
      <c r="L33" s="37"/>
      <c r="M33" s="38"/>
      <c r="N33" s="37"/>
      <c r="O33" s="39">
        <f>K33*M33</f>
        <v>0</v>
      </c>
    </row>
    <row r="34" spans="1:15" ht="13.5" thickBot="1">
      <c r="A34" s="24"/>
      <c r="B34" s="15"/>
      <c r="C34" s="24"/>
      <c r="D34" s="15"/>
      <c r="E34" s="14">
        <f>A34*C34</f>
        <v>0</v>
      </c>
      <c r="G34" s="3" t="s">
        <v>42</v>
      </c>
      <c r="H34" s="3"/>
      <c r="I34" s="3"/>
      <c r="K34" s="36">
        <f t="shared" si="1"/>
        <v>0</v>
      </c>
      <c r="L34" s="37"/>
      <c r="M34" s="38"/>
      <c r="N34" s="37"/>
      <c r="O34" s="39">
        <f>K34*M34</f>
        <v>0</v>
      </c>
    </row>
    <row r="35" spans="1:15" ht="13.5" thickBot="1">
      <c r="A35" s="15"/>
      <c r="B35" s="15"/>
      <c r="C35" s="15"/>
      <c r="D35" s="15"/>
      <c r="E35" s="14">
        <f>SUM(E32:E34)</f>
        <v>0</v>
      </c>
      <c r="G35" s="7" t="s">
        <v>27</v>
      </c>
      <c r="H35" s="1"/>
      <c r="I35" s="1"/>
      <c r="K35" s="36">
        <f t="shared" si="1"/>
        <v>0</v>
      </c>
      <c r="L35" s="37"/>
      <c r="M35" s="38"/>
      <c r="N35" s="37"/>
      <c r="O35" s="69">
        <f>SUM(O31:O34)</f>
        <v>0</v>
      </c>
    </row>
    <row r="36" spans="1:15" ht="13.5" thickBot="1">
      <c r="A36" s="25"/>
      <c r="B36" s="25"/>
      <c r="C36" s="25"/>
      <c r="D36" s="25"/>
      <c r="E36" s="14">
        <f>E29</f>
        <v>1015</v>
      </c>
      <c r="F36" s="4"/>
      <c r="G36" s="9" t="s">
        <v>28</v>
      </c>
      <c r="H36" s="4"/>
      <c r="I36" s="4"/>
      <c r="J36" s="8"/>
      <c r="K36" s="53"/>
      <c r="L36" s="36"/>
      <c r="M36" s="38"/>
      <c r="N36" s="36"/>
      <c r="O36" s="68">
        <f>O35-O30</f>
        <v>-5986</v>
      </c>
    </row>
    <row r="37" spans="1:15" ht="13.5" thickBot="1">
      <c r="A37" s="15"/>
      <c r="B37" s="15"/>
      <c r="C37" s="15"/>
      <c r="D37" s="15"/>
      <c r="E37" s="15"/>
      <c r="G37" s="1"/>
      <c r="H37" s="1"/>
      <c r="I37" s="1"/>
      <c r="K37" s="40"/>
      <c r="L37" s="40"/>
      <c r="M37" s="41"/>
      <c r="N37" s="37"/>
      <c r="O37" s="40"/>
    </row>
    <row r="38" spans="1:16" ht="13.5" thickBot="1">
      <c r="A38" s="80">
        <f>E38/C38</f>
        <v>2985.2941176470586</v>
      </c>
      <c r="B38" s="26" t="s">
        <v>2</v>
      </c>
      <c r="C38" s="27">
        <v>0.34</v>
      </c>
      <c r="D38" s="26" t="s">
        <v>4</v>
      </c>
      <c r="E38" s="21">
        <f>E36</f>
        <v>1015</v>
      </c>
      <c r="G38" s="51" t="s">
        <v>60</v>
      </c>
      <c r="H38" s="1"/>
      <c r="I38" s="1"/>
      <c r="K38" s="79">
        <f>O38/M38</f>
        <v>0</v>
      </c>
      <c r="L38" s="42" t="s">
        <v>18</v>
      </c>
      <c r="M38" s="70">
        <v>0.5</v>
      </c>
      <c r="N38" s="37"/>
      <c r="O38" s="36">
        <v>0</v>
      </c>
      <c r="P38" s="71" t="s">
        <v>59</v>
      </c>
    </row>
    <row r="39" spans="1:15" ht="13.5" thickBot="1">
      <c r="A39" s="15" t="s">
        <v>68</v>
      </c>
      <c r="B39" s="15"/>
      <c r="C39" s="28"/>
      <c r="D39" s="26"/>
      <c r="E39" s="82" t="s">
        <v>66</v>
      </c>
      <c r="G39" s="32" t="s">
        <v>58</v>
      </c>
      <c r="H39" s="1"/>
      <c r="I39" s="1"/>
      <c r="K39" s="10" t="s">
        <v>3</v>
      </c>
      <c r="L39" s="43"/>
      <c r="M39" s="10" t="s">
        <v>1</v>
      </c>
      <c r="N39" s="44"/>
      <c r="O39" s="10" t="s">
        <v>43</v>
      </c>
    </row>
    <row r="40" spans="1:16" ht="13.5" thickBot="1">
      <c r="A40" s="47">
        <f>A38*C40</f>
        <v>20897.05882352941</v>
      </c>
      <c r="B40" s="12" t="s">
        <v>18</v>
      </c>
      <c r="C40" s="17">
        <v>7</v>
      </c>
      <c r="D40" s="26" t="s">
        <v>4</v>
      </c>
      <c r="E40" s="48">
        <f>A40/C40</f>
        <v>2985.2941176470586</v>
      </c>
      <c r="G40" s="81" t="s">
        <v>29</v>
      </c>
      <c r="H40" s="1"/>
      <c r="I40" s="1"/>
      <c r="K40" s="66">
        <f>O40/M40</f>
        <v>-17605.882352941175</v>
      </c>
      <c r="L40" s="42" t="s">
        <v>18</v>
      </c>
      <c r="M40" s="70">
        <v>0.34</v>
      </c>
      <c r="N40" s="37"/>
      <c r="O40" s="36">
        <f>O36</f>
        <v>-5986</v>
      </c>
      <c r="P40" s="54"/>
    </row>
    <row r="41" spans="1:15" ht="12.75">
      <c r="A41" s="29" t="s">
        <v>17</v>
      </c>
      <c r="B41" s="29"/>
      <c r="C41" s="46" t="s">
        <v>44</v>
      </c>
      <c r="D41" s="30"/>
      <c r="E41" s="29" t="s">
        <v>8</v>
      </c>
      <c r="G41" s="32" t="s">
        <v>16</v>
      </c>
      <c r="H41" s="1"/>
      <c r="I41" s="1"/>
      <c r="K41" s="15" t="s">
        <v>69</v>
      </c>
      <c r="L41" s="15"/>
      <c r="M41" s="28"/>
      <c r="N41" s="26"/>
      <c r="O41" s="82" t="s">
        <v>67</v>
      </c>
    </row>
    <row r="42" spans="1:15" ht="13.5" thickBot="1">
      <c r="A42" s="15" t="s">
        <v>74</v>
      </c>
      <c r="B42" s="15"/>
      <c r="C42" s="15"/>
      <c r="D42" s="26"/>
      <c r="E42" s="15"/>
      <c r="F42" s="4"/>
      <c r="G42" s="8"/>
      <c r="H42" s="8"/>
      <c r="I42" s="8"/>
      <c r="J42" s="8"/>
      <c r="K42" s="83" t="s">
        <v>73</v>
      </c>
      <c r="L42" s="83"/>
      <c r="M42" s="83"/>
      <c r="N42" s="83"/>
      <c r="O42" s="83"/>
    </row>
    <row r="44" ht="12.75">
      <c r="A44" s="3" t="s">
        <v>45</v>
      </c>
    </row>
    <row r="46" ht="12.75">
      <c r="E46" s="39"/>
    </row>
  </sheetData>
  <sheetProtection/>
  <mergeCells count="9">
    <mergeCell ref="A2:O2"/>
    <mergeCell ref="A1:O1"/>
    <mergeCell ref="K42:O42"/>
    <mergeCell ref="A3:E3"/>
    <mergeCell ref="G4:J4"/>
    <mergeCell ref="G5:I5"/>
    <mergeCell ref="I11:I12"/>
    <mergeCell ref="K3:O3"/>
    <mergeCell ref="G29:I29"/>
  </mergeCells>
  <printOptions horizontalCentered="1" verticalCentered="1"/>
  <pageMargins left="0.25" right="0.25" top="0.25" bottom="0.25" header="0.3" footer="0.3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2013-12-16T15:51:00Z</cp:lastPrinted>
  <dcterms:created xsi:type="dcterms:W3CDTF">2008-04-21T23:21:30Z</dcterms:created>
  <dcterms:modified xsi:type="dcterms:W3CDTF">2021-04-23T23:56:17Z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